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spb01079\Desktop\ГАЗ\20220203_Корректировка закупки ГАЗ_2022-2024\"/>
    </mc:Choice>
  </mc:AlternateContent>
  <bookViews>
    <workbookView xWindow="0" yWindow="0" windowWidth="28800" windowHeight="117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H38" i="1"/>
  <c r="G38" i="1"/>
  <c r="F38" i="1"/>
  <c r="C38" i="1"/>
  <c r="E37" i="1"/>
  <c r="E36" i="1"/>
  <c r="H35" i="1"/>
  <c r="G35" i="1"/>
  <c r="F35" i="1"/>
  <c r="C35" i="1"/>
  <c r="H20" i="1"/>
  <c r="G20" i="1"/>
  <c r="F20" i="1"/>
  <c r="C20" i="1"/>
  <c r="E19" i="1"/>
  <c r="D19" i="1" s="1"/>
  <c r="H18" i="1"/>
  <c r="G18" i="1"/>
  <c r="C18" i="1"/>
  <c r="E17" i="1"/>
  <c r="E16" i="1"/>
  <c r="F16" i="1" s="1"/>
  <c r="H15" i="1"/>
  <c r="G15" i="1"/>
  <c r="F15" i="1"/>
  <c r="C15" i="1"/>
  <c r="E14" i="1"/>
  <c r="E12" i="1"/>
  <c r="H11" i="1"/>
  <c r="G11" i="1"/>
  <c r="F11" i="1"/>
  <c r="E11" i="1"/>
  <c r="C11" i="1"/>
  <c r="H9" i="1"/>
  <c r="G9" i="1"/>
  <c r="F9" i="1"/>
  <c r="C9" i="1"/>
  <c r="E8" i="1"/>
  <c r="E7" i="1"/>
  <c r="E6" i="1"/>
  <c r="E5" i="1"/>
  <c r="E4" i="1"/>
  <c r="E38" i="1" l="1"/>
  <c r="C39" i="1"/>
  <c r="E9" i="1"/>
  <c r="F18" i="1"/>
  <c r="F39" i="1" s="1"/>
  <c r="E15" i="1"/>
  <c r="E35" i="1"/>
  <c r="G39" i="1"/>
  <c r="H39" i="1"/>
  <c r="E20" i="1"/>
  <c r="E18" i="1"/>
  <c r="E39" i="1" l="1"/>
</calcChain>
</file>

<file path=xl/sharedStrings.xml><?xml version="1.0" encoding="utf-8"?>
<sst xmlns="http://schemas.openxmlformats.org/spreadsheetml/2006/main" count="83" uniqueCount="69">
  <si>
    <t>Филиал</t>
  </si>
  <si>
    <t>Филиал в Республике Коми</t>
  </si>
  <si>
    <t>Архангельский филиал</t>
  </si>
  <si>
    <t>Вологодский филиал</t>
  </si>
  <si>
    <t>Карельский филиал</t>
  </si>
  <si>
    <t>Мурманский филиал</t>
  </si>
  <si>
    <t>Новгородский филиал</t>
  </si>
  <si>
    <t>Псковский филиал</t>
  </si>
  <si>
    <t>Наименование ИП</t>
  </si>
  <si>
    <t>Вид транспорта</t>
  </si>
  <si>
    <t>шт.</t>
  </si>
  <si>
    <t>Код ИП</t>
  </si>
  <si>
    <t>Закупка по ИПР</t>
  </si>
  <si>
    <t>Цена за 1 шт. без НДС (тыс.руб)</t>
  </si>
  <si>
    <t>Сумма без НДС (тыс.руб)</t>
  </si>
  <si>
    <t>000-11-1-07.10-0073</t>
  </si>
  <si>
    <t>000-12-5-07.10-0002</t>
  </si>
  <si>
    <t>000-12-5-07.10-0003</t>
  </si>
  <si>
    <t>ГАЗ-27057 или аналог</t>
  </si>
  <si>
    <t>Приобретение автомобиля бригадного линейного</t>
  </si>
  <si>
    <t>Приобретение автогидроподъемника на автомобильном шасси</t>
  </si>
  <si>
    <t>Приобретение бригадного автомобиля</t>
  </si>
  <si>
    <t>Приобретение бурильно-крановой машины на автомобильном шасси</t>
  </si>
  <si>
    <t>Приобретение снегоболотохода гусеничного</t>
  </si>
  <si>
    <t>Приобретение бригадного автомобиля 4х4</t>
  </si>
  <si>
    <t>Приобретение автомобиля бригадного на шасси Газель</t>
  </si>
  <si>
    <t>Приобретение бригадного автомобиля повышенной проходимости</t>
  </si>
  <si>
    <t>ГАЗ-27527 «Соболь» или аналог</t>
  </si>
  <si>
    <t>ГАЗ-34039 или аналог</t>
  </si>
  <si>
    <t>ГАЗ Садко Некст или аналог</t>
  </si>
  <si>
    <t>БКМ на шасси Садко Некст или аналог</t>
  </si>
  <si>
    <t>Автогидроподъемник на шасси Садко Некст или аналог</t>
  </si>
  <si>
    <t>ГАЗ-C41A23 «Садко Next» или аналог</t>
  </si>
  <si>
    <t>Приобретение грузо-пассажирского фургона на автомобильном шасси</t>
  </si>
  <si>
    <t>ГАЗ-А32R23 «ГАЗель NEXT» или аналог</t>
  </si>
  <si>
    <t>Приобретение автомобилей для обеспечения оперативно выездных бригад на базе шасси с колёсной формулой 4х4 с повышенной проходимостью (6 шт.)</t>
  </si>
  <si>
    <t>Приобретение автомобиля бригадного линейного на базе шасси с колёсной формулой 4х4 с повышенной проходимостью (2 шт.)</t>
  </si>
  <si>
    <t>ГРУЗОВОЙ ФУРГОН ЦЕЛЬНОМЕТАЛЛИЧЕСКИЙ (7 МЕСТ) ГАЗ-27057 бензиновый или аналог</t>
  </si>
  <si>
    <t>Автомастерская для перевозки  бригад на шасси «Садко NEXT»/ГАЗ-C41A23 с однорядной кабиной в комплектации «А» или аналог</t>
  </si>
  <si>
    <t>Автогидроподъёмник высота подъёма 25 метров (рабочая платформа на заднем свесе, однорядная кабина) на шасси «Садко NEXT»/ГАЗ-C41A23 или аналог</t>
  </si>
  <si>
    <t>Приобретение автомобильного подъёмника, высотой подъема от 14 до 18 метров (1 шт)</t>
  </si>
  <si>
    <t>Приобретение автомобильных подъёмников, высотой подъема от 14 до 18 метров (4 шт)</t>
  </si>
  <si>
    <t>Автогидроподъёмник высота подъёма 18 метров (рабочей платформы на заднем свесе, двухрядная кабина) на шасси «Садко NEXT»/ГАЗ-C42A43 или аналог</t>
  </si>
  <si>
    <t>ГРУЗОВОЙ ФУРГОН ЦЕЛЬНОМЕТАЛЛИЧЕСКИЙ (7 МЕСТ) ГАЗ-27527 бензиновый или аналог</t>
  </si>
  <si>
    <t>Приобретение грузопассажирского автомобиля (кат. В) в количестве 2 единиц</t>
  </si>
  <si>
    <t>Автомастерская для перевозки бригад на шасси «Садко NEXT»/ ГАЗ-C42А43 с двухрядной кабиной в комплектации «Ж» или аналог</t>
  </si>
  <si>
    <t>ГРУЗОВОЙ ФУРГОН ЦЕЛЬНОМЕТАЛЛИЧЕСКИЙ (7 МЕСТ) ГАЗ-27527 дизельный или аналог</t>
  </si>
  <si>
    <t>Приобретение грузопассажирского автомобиля повышенной проходимости на базе ГАЗ (2 шт.)</t>
  </si>
  <si>
    <t>K_000-15-1-07.10-0089</t>
  </si>
  <si>
    <t>Приобретение бригадного автомобиля (1 шт.)</t>
  </si>
  <si>
    <t>Приобретение бригадного автомобиля  (1 шт.)</t>
  </si>
  <si>
    <t>Автомастерская для перевозки  бригад на шасси «Садко NEXT»/ГАЗ-C41A23 с однорядной кабиной в комплектации «Д» или аналог</t>
  </si>
  <si>
    <t>K_000-11-1-07.10-0070</t>
  </si>
  <si>
    <t>K_000-34-1-07.10-0102</t>
  </si>
  <si>
    <t>K_000-34-1-07.10-0085</t>
  </si>
  <si>
    <t>K_000-34-1-07.10-0095</t>
  </si>
  <si>
    <t>K_000-43-1-07.10-0002</t>
  </si>
  <si>
    <t>K_000-41-1-07.10-0036</t>
  </si>
  <si>
    <t>G_000-65-1-07.10-4078</t>
  </si>
  <si>
    <t>K_000-56-1-07.10-0272</t>
  </si>
  <si>
    <t>I_000-56-1-07.10-0201</t>
  </si>
  <si>
    <t>000-76-1-07.10-0015</t>
  </si>
  <si>
    <t>000-77-1-07.10-0013</t>
  </si>
  <si>
    <t>000-76-1-07.10-0016</t>
  </si>
  <si>
    <t>000-76-1-07.10-0017</t>
  </si>
  <si>
    <t>000-76-1-07.10-0009</t>
  </si>
  <si>
    <t>000-76-1-07.10-0035</t>
  </si>
  <si>
    <t>000-76-1-07.10-0053</t>
  </si>
  <si>
    <t>Поставка транспортных средств и специальной техники на шасси автомобилей производства Группы Газ или аналогов для нужд филиалов ПАО "Россети Северо-Запад" (ДАННЫЕ ИПР)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</si>
</sst>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_р_._-;\-* #,##0_р_._-;_-* &quot;-&quot;_р_._-;_-@_-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</cellStyleXfs>
  <cellXfs count="5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/>
    <xf numFmtId="4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49" fontId="5" fillId="2" borderId="1" xfId="1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49" fontId="5" fillId="0" borderId="1" xfId="1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9" fontId="5" fillId="3" borderId="1" xfId="1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164" fontId="9" fillId="2" borderId="1" xfId="5" applyNumberFormat="1" applyFont="1" applyFill="1" applyBorder="1" applyAlignment="1" applyProtection="1">
      <alignment horizontal="center" vertical="center" wrapText="1"/>
      <protection hidden="1"/>
    </xf>
    <xf numFmtId="49" fontId="8" fillId="2" borderId="1" xfId="1" applyNumberFormat="1" applyFont="1" applyFill="1" applyBorder="1" applyAlignment="1">
      <alignment vertical="center" wrapText="1"/>
    </xf>
    <xf numFmtId="49" fontId="5" fillId="3" borderId="1" xfId="1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164" fontId="7" fillId="3" borderId="1" xfId="5" applyNumberFormat="1" applyFont="1" applyFill="1" applyBorder="1" applyAlignment="1" applyProtection="1">
      <alignment vertical="center" wrapText="1"/>
      <protection hidden="1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49" fontId="5" fillId="3" borderId="3" xfId="1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49" fontId="5" fillId="3" borderId="2" xfId="1" applyNumberFormat="1" applyFont="1" applyFill="1" applyBorder="1" applyAlignment="1">
      <alignment vertical="center" wrapText="1"/>
    </xf>
    <xf numFmtId="49" fontId="5" fillId="3" borderId="7" xfId="1" applyNumberFormat="1" applyFont="1" applyFill="1" applyBorder="1" applyAlignment="1">
      <alignment vertical="center" wrapText="1"/>
    </xf>
    <xf numFmtId="49" fontId="5" fillId="3" borderId="3" xfId="1" applyNumberFormat="1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</cellXfs>
  <cellStyles count="6">
    <cellStyle name="Обычный" xfId="0" builtinId="0"/>
    <cellStyle name="Обычный 217" xfId="2"/>
    <cellStyle name="Обычный 218" xfId="3"/>
    <cellStyle name="Обычный 219" xfId="4"/>
    <cellStyle name="Обычный 3" xfId="1"/>
    <cellStyle name="Обычный 3 2 2 2 10" xfId="5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39"/>
  <sheetViews>
    <sheetView tabSelected="1" zoomScale="85" zoomScaleNormal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J19" sqref="J19"/>
    </sheetView>
  </sheetViews>
  <sheetFormatPr defaultRowHeight="15" x14ac:dyDescent="0.25"/>
  <cols>
    <col min="1" max="1" width="25.5703125" customWidth="1"/>
    <col min="2" max="2" width="48" customWidth="1"/>
    <col min="3" max="3" width="5.42578125" customWidth="1"/>
    <col min="4" max="4" width="16.140625" customWidth="1"/>
    <col min="5" max="5" width="13.7109375" customWidth="1"/>
    <col min="6" max="6" width="12.42578125" customWidth="1"/>
    <col min="7" max="7" width="11.85546875" customWidth="1"/>
    <col min="8" max="8" width="12.5703125" customWidth="1"/>
    <col min="9" max="9" width="27" customWidth="1"/>
    <col min="10" max="10" width="90.85546875" customWidth="1"/>
  </cols>
  <sheetData>
    <row r="1" spans="1:10" ht="27.75" customHeight="1" x14ac:dyDescent="0.25">
      <c r="A1" s="42" t="s">
        <v>68</v>
      </c>
      <c r="B1" s="42"/>
      <c r="C1" s="42"/>
      <c r="D1" s="42"/>
      <c r="E1" s="42"/>
      <c r="F1" s="42"/>
      <c r="G1" s="42"/>
      <c r="H1" s="42"/>
      <c r="I1" s="42"/>
      <c r="J1" s="42"/>
    </row>
    <row r="2" spans="1:10" ht="15" customHeight="1" x14ac:dyDescent="0.25">
      <c r="A2" s="43" t="s">
        <v>0</v>
      </c>
      <c r="B2" s="43" t="s">
        <v>9</v>
      </c>
      <c r="C2" s="43" t="s">
        <v>10</v>
      </c>
      <c r="D2" s="44" t="s">
        <v>13</v>
      </c>
      <c r="E2" s="44" t="s">
        <v>14</v>
      </c>
      <c r="F2" s="43" t="s">
        <v>12</v>
      </c>
      <c r="G2" s="43"/>
      <c r="H2" s="43"/>
      <c r="I2" s="43" t="s">
        <v>11</v>
      </c>
      <c r="J2" s="43" t="s">
        <v>8</v>
      </c>
    </row>
    <row r="3" spans="1:10" ht="24.75" customHeight="1" x14ac:dyDescent="0.25">
      <c r="A3" s="43"/>
      <c r="B3" s="43"/>
      <c r="C3" s="43"/>
      <c r="D3" s="44"/>
      <c r="E3" s="44"/>
      <c r="F3" s="37">
        <v>2022</v>
      </c>
      <c r="G3" s="37">
        <v>2023</v>
      </c>
      <c r="H3" s="37">
        <v>2024</v>
      </c>
      <c r="I3" s="43"/>
      <c r="J3" s="43"/>
    </row>
    <row r="4" spans="1:10" ht="30" customHeight="1" x14ac:dyDescent="0.25">
      <c r="A4" s="46" t="s">
        <v>2</v>
      </c>
      <c r="B4" s="35" t="s">
        <v>46</v>
      </c>
      <c r="C4" s="19">
        <v>2</v>
      </c>
      <c r="D4" s="20">
        <v>1630.6824999999999</v>
      </c>
      <c r="E4" s="20">
        <f>D4*C4</f>
        <v>3261.3649999999998</v>
      </c>
      <c r="F4" s="30">
        <v>3276.0850799999998</v>
      </c>
      <c r="G4" s="30">
        <v>0</v>
      </c>
      <c r="H4" s="30">
        <v>0</v>
      </c>
      <c r="I4" s="18" t="s">
        <v>48</v>
      </c>
      <c r="J4" s="21" t="s">
        <v>47</v>
      </c>
    </row>
    <row r="5" spans="1:10" ht="38.25" x14ac:dyDescent="0.25">
      <c r="A5" s="46"/>
      <c r="B5" s="35" t="s">
        <v>51</v>
      </c>
      <c r="C5" s="19">
        <v>1</v>
      </c>
      <c r="D5" s="20">
        <v>5371.4483300000002</v>
      </c>
      <c r="E5" s="20">
        <f t="shared" ref="E5:E8" si="0">D5*C5</f>
        <v>5371.4483300000002</v>
      </c>
      <c r="F5" s="30">
        <v>5337.6760800000002</v>
      </c>
      <c r="G5" s="30">
        <v>0</v>
      </c>
      <c r="H5" s="30">
        <v>0</v>
      </c>
      <c r="I5" s="18" t="s">
        <v>52</v>
      </c>
      <c r="J5" s="21" t="s">
        <v>49</v>
      </c>
    </row>
    <row r="6" spans="1:10" ht="38.25" x14ac:dyDescent="0.25">
      <c r="A6" s="46"/>
      <c r="B6" s="35" t="s">
        <v>51</v>
      </c>
      <c r="C6" s="19">
        <v>1</v>
      </c>
      <c r="D6" s="20">
        <v>5371.4483300000002</v>
      </c>
      <c r="E6" s="20">
        <f t="shared" si="0"/>
        <v>5371.4483300000002</v>
      </c>
      <c r="F6" s="30">
        <v>5337.6760800000002</v>
      </c>
      <c r="G6" s="30">
        <v>0</v>
      </c>
      <c r="H6" s="30">
        <v>0</v>
      </c>
      <c r="I6" s="18" t="s">
        <v>15</v>
      </c>
      <c r="J6" s="21" t="s">
        <v>50</v>
      </c>
    </row>
    <row r="7" spans="1:10" ht="38.25" x14ac:dyDescent="0.25">
      <c r="A7" s="46"/>
      <c r="B7" s="35" t="s">
        <v>45</v>
      </c>
      <c r="C7" s="19">
        <v>1</v>
      </c>
      <c r="D7" s="20">
        <v>5325.2783300000001</v>
      </c>
      <c r="E7" s="20">
        <f t="shared" si="0"/>
        <v>5325.2783300000001</v>
      </c>
      <c r="F7" s="30">
        <v>0</v>
      </c>
      <c r="G7" s="30">
        <v>0</v>
      </c>
      <c r="H7" s="30">
        <v>5594.9276</v>
      </c>
      <c r="I7" s="18" t="s">
        <v>16</v>
      </c>
      <c r="J7" s="21" t="s">
        <v>26</v>
      </c>
    </row>
    <row r="8" spans="1:10" ht="27" customHeight="1" x14ac:dyDescent="0.25">
      <c r="A8" s="46"/>
      <c r="B8" s="35" t="s">
        <v>46</v>
      </c>
      <c r="C8" s="19">
        <v>1</v>
      </c>
      <c r="D8" s="20">
        <v>1630.6824999999999</v>
      </c>
      <c r="E8" s="20">
        <f t="shared" si="0"/>
        <v>1630.6824999999999</v>
      </c>
      <c r="F8" s="30">
        <v>0</v>
      </c>
      <c r="G8" s="30">
        <v>0</v>
      </c>
      <c r="H8" s="30">
        <v>1718.3066200000001</v>
      </c>
      <c r="I8" s="18" t="s">
        <v>17</v>
      </c>
      <c r="J8" s="21" t="s">
        <v>26</v>
      </c>
    </row>
    <row r="9" spans="1:10" x14ac:dyDescent="0.25">
      <c r="A9" s="8"/>
      <c r="B9" s="22"/>
      <c r="C9" s="23">
        <f>SUM(C4:C8)</f>
        <v>6</v>
      </c>
      <c r="D9" s="24"/>
      <c r="E9" s="24">
        <f>SUM(E4:E8)</f>
        <v>20960.22249</v>
      </c>
      <c r="F9" s="24">
        <f>SUM(F4:F8)</f>
        <v>13951.437239999999</v>
      </c>
      <c r="G9" s="24">
        <f>SUM(G4:G8)</f>
        <v>0</v>
      </c>
      <c r="H9" s="24">
        <f>SUM(H4:H8)</f>
        <v>7313.2342200000003</v>
      </c>
      <c r="I9" s="25"/>
      <c r="J9" s="26"/>
    </row>
    <row r="10" spans="1:10" x14ac:dyDescent="0.25">
      <c r="A10" s="37" t="s">
        <v>3</v>
      </c>
      <c r="B10" s="5"/>
      <c r="C10" s="2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1"/>
      <c r="J10" s="4"/>
    </row>
    <row r="11" spans="1:10" x14ac:dyDescent="0.25">
      <c r="A11" s="16"/>
      <c r="B11" s="11"/>
      <c r="C11" s="23">
        <f>SUM(C10)</f>
        <v>0</v>
      </c>
      <c r="D11" s="9"/>
      <c r="E11" s="24">
        <f t="shared" ref="E11:H11" si="1">SUM(E10)</f>
        <v>0</v>
      </c>
      <c r="F11" s="24">
        <f t="shared" si="1"/>
        <v>0</v>
      </c>
      <c r="G11" s="24">
        <f t="shared" si="1"/>
        <v>0</v>
      </c>
      <c r="H11" s="24">
        <f t="shared" si="1"/>
        <v>0</v>
      </c>
      <c r="I11" s="13"/>
      <c r="J11" s="14"/>
    </row>
    <row r="12" spans="1:10" x14ac:dyDescent="0.25">
      <c r="A12" s="55" t="s">
        <v>4</v>
      </c>
      <c r="B12" s="35" t="s">
        <v>18</v>
      </c>
      <c r="C12" s="19">
        <v>1</v>
      </c>
      <c r="D12" s="20">
        <v>1474.7139500000001</v>
      </c>
      <c r="E12" s="20">
        <f>D12*C12</f>
        <v>1474.7139500000001</v>
      </c>
      <c r="F12" s="20">
        <v>1474.7139500000001</v>
      </c>
      <c r="G12" s="20">
        <v>0</v>
      </c>
      <c r="H12" s="20">
        <v>0</v>
      </c>
      <c r="I12" s="18" t="s">
        <v>53</v>
      </c>
      <c r="J12" s="21" t="s">
        <v>25</v>
      </c>
    </row>
    <row r="13" spans="1:10" x14ac:dyDescent="0.25">
      <c r="A13" s="46"/>
      <c r="B13" s="35" t="s">
        <v>32</v>
      </c>
      <c r="C13" s="19">
        <v>13</v>
      </c>
      <c r="D13" s="20">
        <v>2973.33</v>
      </c>
      <c r="E13" s="20">
        <f>D13*C13</f>
        <v>38653.29</v>
      </c>
      <c r="F13" s="20">
        <v>0</v>
      </c>
      <c r="G13" s="20">
        <v>8919.6203800000003</v>
      </c>
      <c r="H13" s="20">
        <v>31040.278910000001</v>
      </c>
      <c r="I13" s="18" t="s">
        <v>54</v>
      </c>
      <c r="J13" s="21" t="s">
        <v>24</v>
      </c>
    </row>
    <row r="14" spans="1:10" x14ac:dyDescent="0.25">
      <c r="A14" s="46"/>
      <c r="B14" s="35" t="s">
        <v>28</v>
      </c>
      <c r="C14" s="19">
        <v>2</v>
      </c>
      <c r="D14" s="20">
        <v>3894.2376899999999</v>
      </c>
      <c r="E14" s="20">
        <f t="shared" ref="E14" si="2">D14*C14</f>
        <v>7788.4753799999999</v>
      </c>
      <c r="F14" s="20">
        <v>0</v>
      </c>
      <c r="G14" s="20">
        <v>3894.2376899999999</v>
      </c>
      <c r="H14" s="20">
        <v>4065.5841500000001</v>
      </c>
      <c r="I14" s="18" t="s">
        <v>55</v>
      </c>
      <c r="J14" s="21" t="s">
        <v>23</v>
      </c>
    </row>
    <row r="15" spans="1:10" x14ac:dyDescent="0.25">
      <c r="A15" s="15"/>
      <c r="B15" s="11"/>
      <c r="C15" s="23">
        <f>SUM(C12:C14)</f>
        <v>16</v>
      </c>
      <c r="D15" s="9"/>
      <c r="E15" s="24">
        <f>SUM(E12:E14)</f>
        <v>47916.479330000002</v>
      </c>
      <c r="F15" s="24">
        <f>SUM(F12:F14)</f>
        <v>1474.7139500000001</v>
      </c>
      <c r="G15" s="24">
        <f>SUM(G12:G14)</f>
        <v>12813.85807</v>
      </c>
      <c r="H15" s="24">
        <f>SUM(H12:H14)</f>
        <v>35105.863060000003</v>
      </c>
      <c r="I15" s="13"/>
      <c r="J15" s="12"/>
    </row>
    <row r="16" spans="1:10" ht="25.5" x14ac:dyDescent="0.25">
      <c r="A16" s="56" t="s">
        <v>5</v>
      </c>
      <c r="B16" s="33" t="s">
        <v>37</v>
      </c>
      <c r="C16" s="19">
        <v>6</v>
      </c>
      <c r="D16" s="30">
        <v>1773.33</v>
      </c>
      <c r="E16" s="30">
        <f>D16*C16</f>
        <v>10639.98</v>
      </c>
      <c r="F16" s="30">
        <f>E16</f>
        <v>10639.98</v>
      </c>
      <c r="G16" s="30">
        <v>0</v>
      </c>
      <c r="H16" s="30">
        <v>0</v>
      </c>
      <c r="I16" s="32" t="s">
        <v>56</v>
      </c>
      <c r="J16" s="17" t="s">
        <v>35</v>
      </c>
    </row>
    <row r="17" spans="1:10" ht="38.25" x14ac:dyDescent="0.25">
      <c r="A17" s="57"/>
      <c r="B17" s="33" t="s">
        <v>38</v>
      </c>
      <c r="C17" s="19">
        <v>2</v>
      </c>
      <c r="D17" s="30">
        <v>4640</v>
      </c>
      <c r="E17" s="30">
        <f>D17*C17</f>
        <v>9280</v>
      </c>
      <c r="F17" s="30">
        <v>9280</v>
      </c>
      <c r="G17" s="30">
        <v>0</v>
      </c>
      <c r="H17" s="30">
        <v>0</v>
      </c>
      <c r="I17" s="32" t="s">
        <v>57</v>
      </c>
      <c r="J17" s="17" t="s">
        <v>36</v>
      </c>
    </row>
    <row r="18" spans="1:10" x14ac:dyDescent="0.25">
      <c r="A18" s="8"/>
      <c r="B18" s="11"/>
      <c r="C18" s="23">
        <f>SUM(C16:C17)</f>
        <v>8</v>
      </c>
      <c r="D18" s="10"/>
      <c r="E18" s="24">
        <f>SUM(E16:E17)</f>
        <v>19919.98</v>
      </c>
      <c r="F18" s="24">
        <f t="shared" ref="F18:H18" si="3">SUM(F16:F17)</f>
        <v>19919.98</v>
      </c>
      <c r="G18" s="24">
        <f t="shared" si="3"/>
        <v>0</v>
      </c>
      <c r="H18" s="24">
        <f t="shared" si="3"/>
        <v>0</v>
      </c>
      <c r="I18" s="13"/>
      <c r="J18" s="14"/>
    </row>
    <row r="19" spans="1:10" ht="26.25" customHeight="1" x14ac:dyDescent="0.25">
      <c r="A19" s="36" t="s">
        <v>6</v>
      </c>
      <c r="B19" s="34" t="s">
        <v>43</v>
      </c>
      <c r="C19" s="19">
        <v>2</v>
      </c>
      <c r="D19" s="20">
        <f>E19/2</f>
        <v>1042.1270199999999</v>
      </c>
      <c r="E19" s="20">
        <f>F19+G19</f>
        <v>2084.2540399999998</v>
      </c>
      <c r="F19" s="30">
        <v>1031.9583299999999</v>
      </c>
      <c r="G19" s="20">
        <v>1052.2957100000001</v>
      </c>
      <c r="H19" s="20">
        <v>0</v>
      </c>
      <c r="I19" s="18" t="s">
        <v>58</v>
      </c>
      <c r="J19" s="21" t="s">
        <v>44</v>
      </c>
    </row>
    <row r="20" spans="1:10" x14ac:dyDescent="0.25">
      <c r="A20" s="8"/>
      <c r="B20" s="11"/>
      <c r="C20" s="23">
        <f>SUM(C19)</f>
        <v>2</v>
      </c>
      <c r="D20" s="23"/>
      <c r="E20" s="24">
        <f t="shared" ref="E20:H20" si="4">SUM(E19)</f>
        <v>2084.2540399999998</v>
      </c>
      <c r="F20" s="24">
        <f t="shared" si="4"/>
        <v>1031.9583299999999</v>
      </c>
      <c r="G20" s="24">
        <f t="shared" si="4"/>
        <v>1052.2957100000001</v>
      </c>
      <c r="H20" s="24">
        <f t="shared" si="4"/>
        <v>0</v>
      </c>
      <c r="I20" s="13"/>
      <c r="J20" s="14"/>
    </row>
    <row r="21" spans="1:10" x14ac:dyDescent="0.25">
      <c r="A21" s="53" t="s">
        <v>7</v>
      </c>
      <c r="B21" s="33" t="s">
        <v>27</v>
      </c>
      <c r="C21" s="40">
        <v>10</v>
      </c>
      <c r="D21" s="30">
        <v>664.70699999999999</v>
      </c>
      <c r="E21" s="20">
        <v>6647.07</v>
      </c>
      <c r="F21" s="20">
        <v>6647.07</v>
      </c>
      <c r="G21" s="20">
        <v>0</v>
      </c>
      <c r="H21" s="20">
        <v>0</v>
      </c>
      <c r="I21" s="47" t="s">
        <v>61</v>
      </c>
      <c r="J21" s="50" t="s">
        <v>19</v>
      </c>
    </row>
    <row r="22" spans="1:10" x14ac:dyDescent="0.25">
      <c r="A22" s="54"/>
      <c r="B22" s="33" t="s">
        <v>27</v>
      </c>
      <c r="C22" s="40">
        <v>23</v>
      </c>
      <c r="D22" s="41">
        <v>692.62434782608693</v>
      </c>
      <c r="E22" s="20">
        <v>15930.36</v>
      </c>
      <c r="F22" s="20">
        <v>0</v>
      </c>
      <c r="G22" s="20">
        <v>15930.36</v>
      </c>
      <c r="H22" s="20">
        <v>0</v>
      </c>
      <c r="I22" s="48"/>
      <c r="J22" s="51"/>
    </row>
    <row r="23" spans="1:10" x14ac:dyDescent="0.25">
      <c r="A23" s="54"/>
      <c r="B23" s="33" t="s">
        <v>27</v>
      </c>
      <c r="C23" s="40">
        <v>7</v>
      </c>
      <c r="D23" s="41">
        <v>721.71428571428567</v>
      </c>
      <c r="E23" s="20">
        <v>5052</v>
      </c>
      <c r="F23" s="20">
        <v>0</v>
      </c>
      <c r="G23" s="20">
        <v>0</v>
      </c>
      <c r="H23" s="20">
        <v>5052</v>
      </c>
      <c r="I23" s="49"/>
      <c r="J23" s="52"/>
    </row>
    <row r="24" spans="1:10" x14ac:dyDescent="0.25">
      <c r="A24" s="54"/>
      <c r="B24" s="33" t="s">
        <v>31</v>
      </c>
      <c r="C24" s="19">
        <v>5</v>
      </c>
      <c r="D24" s="31">
        <v>3904.4503500000001</v>
      </c>
      <c r="E24" s="20">
        <v>19522.251749999999</v>
      </c>
      <c r="F24" s="20">
        <v>19522.251749999999</v>
      </c>
      <c r="G24" s="20">
        <v>0</v>
      </c>
      <c r="H24" s="20">
        <v>0</v>
      </c>
      <c r="I24" s="18" t="s">
        <v>62</v>
      </c>
      <c r="J24" s="29" t="s">
        <v>20</v>
      </c>
    </row>
    <row r="25" spans="1:10" x14ac:dyDescent="0.25">
      <c r="A25" s="54"/>
      <c r="B25" s="33" t="s">
        <v>31</v>
      </c>
      <c r="C25" s="19">
        <v>5</v>
      </c>
      <c r="D25" s="31">
        <v>4199.8425799999995</v>
      </c>
      <c r="E25" s="20">
        <v>20999.212899999999</v>
      </c>
      <c r="F25" s="20">
        <v>20999.212899999999</v>
      </c>
      <c r="G25" s="20">
        <v>0</v>
      </c>
      <c r="H25" s="20">
        <v>0</v>
      </c>
      <c r="I25" s="47" t="s">
        <v>63</v>
      </c>
      <c r="J25" s="50" t="s">
        <v>20</v>
      </c>
    </row>
    <row r="26" spans="1:10" x14ac:dyDescent="0.25">
      <c r="A26" s="54"/>
      <c r="B26" s="33" t="s">
        <v>31</v>
      </c>
      <c r="C26" s="19">
        <v>1</v>
      </c>
      <c r="D26" s="31">
        <v>4376.2359699999997</v>
      </c>
      <c r="E26" s="20">
        <v>4376.2359699999997</v>
      </c>
      <c r="F26" s="20">
        <v>0</v>
      </c>
      <c r="G26" s="20">
        <v>4376.2359699999997</v>
      </c>
      <c r="H26" s="20">
        <v>0</v>
      </c>
      <c r="I26" s="48"/>
      <c r="J26" s="51"/>
    </row>
    <row r="27" spans="1:10" x14ac:dyDescent="0.25">
      <c r="A27" s="54"/>
      <c r="B27" s="33" t="s">
        <v>31</v>
      </c>
      <c r="C27" s="19">
        <v>1</v>
      </c>
      <c r="D27" s="31">
        <v>4560.0378799999999</v>
      </c>
      <c r="E27" s="20">
        <v>4560.0378799999999</v>
      </c>
      <c r="F27" s="20">
        <v>0</v>
      </c>
      <c r="G27" s="20">
        <v>0</v>
      </c>
      <c r="H27" s="20">
        <v>4560.0378799999999</v>
      </c>
      <c r="I27" s="49"/>
      <c r="J27" s="52"/>
    </row>
    <row r="28" spans="1:10" x14ac:dyDescent="0.25">
      <c r="A28" s="54"/>
      <c r="B28" s="33" t="s">
        <v>29</v>
      </c>
      <c r="C28" s="19">
        <v>2</v>
      </c>
      <c r="D28" s="31">
        <v>2955.4306999999999</v>
      </c>
      <c r="E28" s="20">
        <v>5910.8613999999998</v>
      </c>
      <c r="F28" s="20">
        <v>5910.8613999999998</v>
      </c>
      <c r="G28" s="20">
        <v>0</v>
      </c>
      <c r="H28" s="20">
        <v>0</v>
      </c>
      <c r="I28" s="47" t="s">
        <v>64</v>
      </c>
      <c r="J28" s="50" t="s">
        <v>21</v>
      </c>
    </row>
    <row r="29" spans="1:10" x14ac:dyDescent="0.25">
      <c r="A29" s="54"/>
      <c r="B29" s="33" t="s">
        <v>29</v>
      </c>
      <c r="C29" s="19">
        <v>3</v>
      </c>
      <c r="D29" s="31">
        <v>3079.5587899999996</v>
      </c>
      <c r="E29" s="20">
        <v>9238.6763699999992</v>
      </c>
      <c r="F29" s="20">
        <v>0</v>
      </c>
      <c r="G29" s="20">
        <v>9238.6763699999992</v>
      </c>
      <c r="H29" s="20">
        <v>0</v>
      </c>
      <c r="I29" s="48"/>
      <c r="J29" s="51"/>
    </row>
    <row r="30" spans="1:10" x14ac:dyDescent="0.25">
      <c r="A30" s="54"/>
      <c r="B30" s="33" t="s">
        <v>29</v>
      </c>
      <c r="C30" s="19">
        <v>7</v>
      </c>
      <c r="D30" s="31">
        <v>3208.9002599999999</v>
      </c>
      <c r="E30" s="20">
        <v>22462.301820000001</v>
      </c>
      <c r="F30" s="20">
        <v>0</v>
      </c>
      <c r="G30" s="20">
        <v>0</v>
      </c>
      <c r="H30" s="20">
        <v>22462.301820000001</v>
      </c>
      <c r="I30" s="49"/>
      <c r="J30" s="52"/>
    </row>
    <row r="31" spans="1:10" x14ac:dyDescent="0.25">
      <c r="A31" s="54"/>
      <c r="B31" s="33" t="s">
        <v>30</v>
      </c>
      <c r="C31" s="19">
        <v>2</v>
      </c>
      <c r="D31" s="31">
        <v>3587.5219900000002</v>
      </c>
      <c r="E31" s="20">
        <v>7175.0439800000004</v>
      </c>
      <c r="F31" s="20">
        <v>0</v>
      </c>
      <c r="G31" s="20">
        <v>7175.0439800000004</v>
      </c>
      <c r="H31" s="20">
        <v>0</v>
      </c>
      <c r="I31" s="47" t="s">
        <v>65</v>
      </c>
      <c r="J31" s="50" t="s">
        <v>22</v>
      </c>
    </row>
    <row r="32" spans="1:10" x14ac:dyDescent="0.25">
      <c r="A32" s="54"/>
      <c r="B32" s="33" t="s">
        <v>30</v>
      </c>
      <c r="C32" s="19">
        <v>1</v>
      </c>
      <c r="D32" s="31">
        <v>3738.1979099999999</v>
      </c>
      <c r="E32" s="20">
        <v>3738.1979099999999</v>
      </c>
      <c r="F32" s="20">
        <v>0</v>
      </c>
      <c r="G32" s="20">
        <v>0</v>
      </c>
      <c r="H32" s="20">
        <v>3738.1979099999999</v>
      </c>
      <c r="I32" s="49"/>
      <c r="J32" s="52"/>
    </row>
    <row r="33" spans="1:10" x14ac:dyDescent="0.25">
      <c r="A33" s="54"/>
      <c r="B33" s="33" t="s">
        <v>34</v>
      </c>
      <c r="C33" s="19">
        <v>1</v>
      </c>
      <c r="D33" s="31">
        <v>1134.3121900000001</v>
      </c>
      <c r="E33" s="20">
        <v>1134.3121900000001</v>
      </c>
      <c r="F33" s="20">
        <v>1134.3121900000001</v>
      </c>
      <c r="G33" s="20">
        <v>0</v>
      </c>
      <c r="H33" s="20">
        <v>0</v>
      </c>
      <c r="I33" s="38" t="s">
        <v>66</v>
      </c>
      <c r="J33" s="39" t="s">
        <v>33</v>
      </c>
    </row>
    <row r="34" spans="1:10" x14ac:dyDescent="0.25">
      <c r="A34" s="54"/>
      <c r="B34" s="33" t="s">
        <v>29</v>
      </c>
      <c r="C34" s="19">
        <v>3</v>
      </c>
      <c r="D34" s="31">
        <v>3293.1465666666668</v>
      </c>
      <c r="E34" s="20">
        <v>9879.4397000000008</v>
      </c>
      <c r="F34" s="20">
        <v>0</v>
      </c>
      <c r="G34" s="20">
        <v>9879.4397000000008</v>
      </c>
      <c r="H34" s="20">
        <v>0</v>
      </c>
      <c r="I34" s="18" t="s">
        <v>67</v>
      </c>
      <c r="J34" s="29" t="s">
        <v>21</v>
      </c>
    </row>
    <row r="35" spans="1:10" x14ac:dyDescent="0.25">
      <c r="A35" s="8"/>
      <c r="B35" s="11"/>
      <c r="C35" s="23">
        <f>SUM(C21:C34)</f>
        <v>71</v>
      </c>
      <c r="D35" s="24"/>
      <c r="E35" s="24">
        <f>SUM(E21:E34)</f>
        <v>136626.00186999998</v>
      </c>
      <c r="F35" s="24">
        <f>SUM(F21:F34)</f>
        <v>54213.70824</v>
      </c>
      <c r="G35" s="24">
        <f>SUM(G21:G34)</f>
        <v>46599.756020000008</v>
      </c>
      <c r="H35" s="24">
        <f>SUM(H21:H34)</f>
        <v>35812.537609999999</v>
      </c>
      <c r="I35" s="13"/>
      <c r="J35" s="14"/>
    </row>
    <row r="36" spans="1:10" ht="39.75" customHeight="1" x14ac:dyDescent="0.25">
      <c r="A36" s="45" t="s">
        <v>1</v>
      </c>
      <c r="B36" s="34" t="s">
        <v>39</v>
      </c>
      <c r="C36" s="19">
        <v>1</v>
      </c>
      <c r="D36" s="20">
        <v>4252.3994499999999</v>
      </c>
      <c r="E36" s="20">
        <f>D36*C36</f>
        <v>4252.3994499999999</v>
      </c>
      <c r="F36" s="20">
        <v>4252.3994499999999</v>
      </c>
      <c r="G36" s="20"/>
      <c r="H36" s="20"/>
      <c r="I36" s="18" t="s">
        <v>59</v>
      </c>
      <c r="J36" s="29" t="s">
        <v>40</v>
      </c>
    </row>
    <row r="37" spans="1:10" ht="39" customHeight="1" x14ac:dyDescent="0.25">
      <c r="A37" s="45"/>
      <c r="B37" s="34" t="s">
        <v>42</v>
      </c>
      <c r="C37" s="19">
        <v>1</v>
      </c>
      <c r="D37" s="20">
        <v>4439.50504</v>
      </c>
      <c r="E37" s="20">
        <f>D37*C37</f>
        <v>4439.50504</v>
      </c>
      <c r="F37" s="20"/>
      <c r="G37" s="20">
        <v>4439.50504</v>
      </c>
      <c r="H37" s="20"/>
      <c r="I37" s="18" t="s">
        <v>60</v>
      </c>
      <c r="J37" s="29" t="s">
        <v>41</v>
      </c>
    </row>
    <row r="38" spans="1:10" x14ac:dyDescent="0.25">
      <c r="A38" s="8"/>
      <c r="B38" s="27"/>
      <c r="C38" s="23">
        <f>SUM(C36:C37)</f>
        <v>2</v>
      </c>
      <c r="D38" s="24"/>
      <c r="E38" s="24">
        <f>SUM(E36:E37)</f>
        <v>8691.9044900000008</v>
      </c>
      <c r="F38" s="24">
        <f t="shared" ref="F38:H38" si="5">SUM(F36:F37)</f>
        <v>4252.3994499999999</v>
      </c>
      <c r="G38" s="24">
        <f t="shared" si="5"/>
        <v>4439.50504</v>
      </c>
      <c r="H38" s="24">
        <f t="shared" si="5"/>
        <v>0</v>
      </c>
      <c r="I38" s="22"/>
      <c r="J38" s="28"/>
    </row>
    <row r="39" spans="1:10" x14ac:dyDescent="0.25">
      <c r="A39" s="6"/>
      <c r="B39" s="6"/>
      <c r="C39" s="37">
        <f>SUM(C9,C11,C15,C18,C20,C35,C38)</f>
        <v>105</v>
      </c>
      <c r="D39" s="37"/>
      <c r="E39" s="7">
        <f>SUM(E9,E11,E15,E18,E20,E35,E38)</f>
        <v>236198.84221999999</v>
      </c>
      <c r="F39" s="7">
        <f>SUM(F9,F11,F15,F18,F20,F35,F38)</f>
        <v>94844.197209999998</v>
      </c>
      <c r="G39" s="7">
        <f>SUM(G9,G11,G15,G18,G20,G35,G38)</f>
        <v>64905.414840000012</v>
      </c>
      <c r="H39" s="7">
        <f>SUM(H9,H11,H15,H18,H20,H35,H38)</f>
        <v>78231.634890000001</v>
      </c>
      <c r="I39" s="5"/>
      <c r="J39" s="6"/>
    </row>
  </sheetData>
  <mergeCells count="22">
    <mergeCell ref="A36:A37"/>
    <mergeCell ref="A4:A8"/>
    <mergeCell ref="I21:I23"/>
    <mergeCell ref="J21:J23"/>
    <mergeCell ref="I25:I27"/>
    <mergeCell ref="J25:J27"/>
    <mergeCell ref="I28:I30"/>
    <mergeCell ref="J28:J30"/>
    <mergeCell ref="I31:I32"/>
    <mergeCell ref="J31:J32"/>
    <mergeCell ref="A21:A34"/>
    <mergeCell ref="A12:A14"/>
    <mergeCell ref="A16:A17"/>
    <mergeCell ref="A1:J1"/>
    <mergeCell ref="F2:H2"/>
    <mergeCell ref="I2:I3"/>
    <mergeCell ref="J2:J3"/>
    <mergeCell ref="A2:A3"/>
    <mergeCell ref="B2:B3"/>
    <mergeCell ref="C2:C3"/>
    <mergeCell ref="D2:D3"/>
    <mergeCell ref="E2:E3"/>
  </mergeCells>
  <conditionalFormatting sqref="B38 B4:B8">
    <cfRule type="cellIs" dxfId="2" priority="3" stopIfTrue="1" operator="equal">
      <formula>0</formula>
    </cfRule>
  </conditionalFormatting>
  <conditionalFormatting sqref="B12 B14">
    <cfRule type="cellIs" dxfId="1" priority="2" stopIfTrue="1" operator="equal">
      <formula>0</formula>
    </cfRule>
  </conditionalFormatting>
  <conditionalFormatting sqref="B13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Цюсьмак Эдуард Сергеевич</dc:creator>
  <cp:lastModifiedBy>Цюсьмак Эдуард Сергеевич</cp:lastModifiedBy>
  <dcterms:created xsi:type="dcterms:W3CDTF">2021-11-11T13:23:17Z</dcterms:created>
  <dcterms:modified xsi:type="dcterms:W3CDTF">2022-05-18T08:32:29Z</dcterms:modified>
</cp:coreProperties>
</file>